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603" activeTab="2"/>
  </bookViews>
  <sheets>
    <sheet name="Декларация" sheetId="1" r:id="rId1"/>
    <sheet name="блок-секция №11" sheetId="2" r:id="rId2"/>
    <sheet name="блок секция 12" sheetId="3" r:id="rId3"/>
  </sheets>
  <definedNames>
    <definedName name="_xlnm.Print_Area" localSheetId="1">'блок-секция №11'!$A$1:$L$44</definedName>
  </definedNames>
  <calcPr fullCalcOnLoad="1"/>
</workbook>
</file>

<file path=xl/sharedStrings.xml><?xml version="1.0" encoding="utf-8"?>
<sst xmlns="http://schemas.openxmlformats.org/spreadsheetml/2006/main" count="102" uniqueCount="96">
  <si>
    <t>Описание технических характеристик помещений</t>
  </si>
  <si>
    <t xml:space="preserve">к проектной декларации III-ой очереди строительства II-ого пускового комплекса ж/к "ZEON" </t>
  </si>
  <si>
    <t>Блок-секция №11</t>
  </si>
  <si>
    <t>Блок-секция №12 с автостоянкой</t>
  </si>
  <si>
    <t>Информация    о   количестве         в     составе строящихся (создаваемых) многоквартирного дома и (или) иного объекта недвижимости самостоятельных  частей   (квартир в многоквартирном доме, гаражей и иных объектов недвижимости) передаваемых участникам долевого строительства после получения разрешения на ввод в эксплуатацию многоквартирного дома и (или) иного объекта недвижимости, а также об описании  технических характеристик указанных самостоятельных частей в соответствии с проектной документацией (подробное описание помещений в приложении № 2)</t>
  </si>
  <si>
    <t>Рисков нет</t>
  </si>
  <si>
    <t>Информация о составе общего имущества в многоквартирных домах, которое будет находиться в общей долевой собственности участников долевого строительства после получения разрешения на ввод в эксплуатацию указанных объектов недвижимости и передачи объектов долевого строительства участникам долевого строительства</t>
  </si>
  <si>
    <t>Собственник земельного участка</t>
  </si>
  <si>
    <t>Администрация г.Иркутска (муниципальная собственность)</t>
  </si>
  <si>
    <t>Элементы благоустройства</t>
  </si>
  <si>
    <t>Элементы благоустройства включают в себя: площадки для игр детей, площадки для отдыха и занятий физкультурой, хозяйственно-бытовые площадки и стоянки автомобилей</t>
  </si>
  <si>
    <t xml:space="preserve">Зарегистрировано 27.09.2001 г.,                                                                                                ОГРН 1023801544161,                                                                                                            свидетельство серия 38 № 001343066                                    </t>
  </si>
  <si>
    <t xml:space="preserve">Строительство группы жилых домов со встроенно-пристроенными нежилыми помещениями, административным блоком и крытой автостоянкой.                                   </t>
  </si>
  <si>
    <t>Фирменное наименование</t>
  </si>
  <si>
    <t>Место нахождения</t>
  </si>
  <si>
    <t>I. Информация о Застройщике</t>
  </si>
  <si>
    <t>г.Иркутск, ул.Байкальская, 202</t>
  </si>
  <si>
    <t>Информация о государственной регистрации Застройщика</t>
  </si>
  <si>
    <t>номере лицензии</t>
  </si>
  <si>
    <t>орган выдавший лицензию</t>
  </si>
  <si>
    <t>Вид лицензируемой деятельности</t>
  </si>
  <si>
    <t>Финансовый результат текущего года</t>
  </si>
  <si>
    <t>Размер кредиторской задолженности на день опубликования проектной декларации</t>
  </si>
  <si>
    <t>Цель проекта строительства</t>
  </si>
  <si>
    <t>Результат государственной экспертизы проектной документации, если проведение такой экспертизы установлено федеральным законом</t>
  </si>
  <si>
    <t>Разрешение на строительство</t>
  </si>
  <si>
    <t>Права застройщика на земельный участок</t>
  </si>
  <si>
    <t>Этапы и сроки реализации проекта</t>
  </si>
  <si>
    <t>Функциональное назначение нежилых помещений многоквартирном доме</t>
  </si>
  <si>
    <t>Предполагаемый срок получения разрешения на ввод в эксплуатацию</t>
  </si>
  <si>
    <t>Перечень организаций, осуществляющих СМработы и другие работы (подрядчики)</t>
  </si>
  <si>
    <t>Этаж</t>
  </si>
  <si>
    <t>Площадь помещения</t>
  </si>
  <si>
    <t>Общая площадь</t>
  </si>
  <si>
    <t xml:space="preserve">II. Информация о проекте строительства </t>
  </si>
  <si>
    <t>Режим работы Застройщика</t>
  </si>
  <si>
    <t>срок  действия лицензии</t>
  </si>
  <si>
    <t>Границы и площади земельного участка, предусмотренные проектной документацией</t>
  </si>
  <si>
    <t>Местоположение строящегося (создаваемого)многоквартирного дома и (или) иного объекта недвижимости</t>
  </si>
  <si>
    <t>Описание объекта в соответствие с проектной документацией, на основании которой выдано разрешение на строительство</t>
  </si>
  <si>
    <t>Перечень органов государственной власти, органов местного самоуправления и организаций, представители которых участвуют в приемке домов в эксплуатацию</t>
  </si>
  <si>
    <t>Возможные финансовые и прочие риски при осуществлении проекта строительства и меры по добровольному страхованию застройщиком таких рисков</t>
  </si>
  <si>
    <t>Директор ООО "СК "ВостСибСтрой" _______________________________________________________________С.Н.Подзигун</t>
  </si>
  <si>
    <t xml:space="preserve">Указанные блок-секции представляют собой здания  с монолитным железобетонным каркасом, диафрагмами жесткости и монолитным жезеобетонным перекрытием.  Наружные стены и перегородки кирпичные. В указанных зданиях предусмотрены лифты. Стены шахт лифтов -монолитные железобетонные.Комбинированная кровля. </t>
  </si>
  <si>
    <t>Земельный участок площадью 15371 кв.м., располагается в Октябрьском округе г.Иркутска на пересечении ул.Партизанской и ул.Лыткина. В настоящее время на прилегающей к участку территории расположены кинотеатр "Баргузин", Диагностический центр, Торговый техникум со спортивным залом. Границы участка определены на генплане строительства (генплан-приложение № 1 к настоящей проектной декларации).                                                                                                                      1. Площадь в границах благоустраеваемой территории - 2,2 га;                                                             2. Площадь застройки - 0,6 га;                                                                                                                    3. Площадь озеленения - 0,16 га;                                                                                                          4. Площадь проездов, тротуаров, хозплощадок - 1,44 га</t>
  </si>
  <si>
    <t>Приложение № 2</t>
  </si>
  <si>
    <t xml:space="preserve">       Общество с ограниченной ответственностью "Строительная компания "ВостСибСтрой" публикует настоящую Проектную декларацию в соответствии, в порядке   и     на    условиях   предусмотренных статьями   2,3, 19-21   Федерального закона    "Об участии в долевом строительстве многоквартирных домов  и  иных  объектов  недвижимости  и  о  внесении  изменений  в   некоторые    законодательные акты РФ" от 30.12.2004 г. № 214-ФЗ.</t>
  </si>
  <si>
    <t xml:space="preserve">1. Инспекция государственного архитектурно-строительного надзора администрации г.Иркутска;                                                                                                                                                       2. Территориальное управление Федеральной службы по надзору в сфере  защиты прав потребителей и благополучия человека по Иркутской области;                                                    3. Управление государственного пожарного надзора по Иркутсой области;                                           4. Территориальное управление государственного энергетического надзора по Иркутской области;                                                                                                                                                 5. Государственная инспекция труда по Иркутской области;                                                            6. Государственная инспекция безопасности дорожного движения УВД г.Иркутска;                    7. Отдел охраны окружающей среды администрации г.Иркутска;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</si>
  <si>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"Строительная компания "ВостСибСтрой"</t>
  </si>
  <si>
    <t>Октябрьский район г.Иркутска в границах  улиц Партизанская-Лыткина</t>
  </si>
  <si>
    <t>Кол-во комнат</t>
  </si>
  <si>
    <t>С понедельника по пятницу, с 9 до 18 ч., обед с 13-14 ч.</t>
  </si>
  <si>
    <t>подвал</t>
  </si>
  <si>
    <t>Площадь тамбур/  терасы</t>
  </si>
  <si>
    <t>Информация об учредителях (участниках) Застройщика, которые обладают 5 и более процентами голосов в органе управления Застроищика.</t>
  </si>
  <si>
    <t>Единственный участник - Ильичёв Виктор Геннадьевич ( 100% голосов )</t>
  </si>
  <si>
    <t xml:space="preserve">Информация  о проектах строительства многоквартирных домов и (или) иных объектов недвижимости, в которых принимал участие Застройщик в течение трех лет, предществующих опубликованию проектной декларации. </t>
  </si>
  <si>
    <t>Строительство зданий и сооружений I и II уровней ответственности в соответствии с государственным стандартом</t>
  </si>
  <si>
    <t>ГС-1-77-01-27-0-3811069030-025188-2</t>
  </si>
  <si>
    <t>С 20.02.2006 г. по 09.02.2007 г.</t>
  </si>
  <si>
    <t>Федеральное агентство по строительству и жилищно-коммунальному хозяйству РФ</t>
  </si>
  <si>
    <t>Способ обеспечения исполнания обязательства Застройщика по договору</t>
  </si>
  <si>
    <t>залог</t>
  </si>
  <si>
    <t xml:space="preserve">Иные договоры и сделки на основании которых привлекаются денежные средства для строительства многоквартирного дома и (или) иного объекта недвижимости, за исключением привлечения денежных средств на основании договоров </t>
  </si>
  <si>
    <t>иных договоров и сделок нет</t>
  </si>
  <si>
    <t>Планируемая стоимость строительства</t>
  </si>
  <si>
    <t>№ помещения</t>
  </si>
  <si>
    <t>помещение 1</t>
  </si>
  <si>
    <t>помещение 2</t>
  </si>
  <si>
    <t>Площадь тамбур/террасы</t>
  </si>
  <si>
    <t xml:space="preserve">Разрешение на строительство № 8/04 от 06.06.2006г., выдано Архитектурно-строительной инспекцией инженерно-строительного управления Комитета по градостроительной политике. </t>
  </si>
  <si>
    <t>Постановление мэра г.Иркутска  № 031-06-1300/5 от 29.07.2005 г.,                            договор аренды земельного участка № 3065 от 11.08.005 г., зарегистрирован 19.09.2005 г. Главным управлением Федеральной регистрационной службы по Иркутской области и Усть-Ордынскому Бурятскому автономному округу.</t>
  </si>
  <si>
    <t>182 657 241 рубль</t>
  </si>
  <si>
    <r>
      <t>г.Иркутск, ул. 2 Летчиков, д.14,</t>
    </r>
    <r>
      <rPr>
        <sz val="10"/>
        <color indexed="8"/>
        <rFont val="Arial Cyr"/>
        <family val="0"/>
      </rPr>
      <t xml:space="preserve">                                                                                                              срок ввода в эксплуатацию по проектной документации - IV квартал 2003г. ,                                               фактический срок ввода в эксплуатацию - 28.11.2003г.;                                                                                                      </t>
    </r>
    <r>
      <rPr>
        <b/>
        <sz val="10"/>
        <color indexed="8"/>
        <rFont val="Arial Cyr"/>
        <family val="0"/>
      </rPr>
      <t xml:space="preserve">г.Иркутск, ул. 2 Летчиков, д.16,  </t>
    </r>
    <r>
      <rPr>
        <sz val="10"/>
        <color indexed="8"/>
        <rFont val="Arial Cyr"/>
        <family val="0"/>
      </rPr>
      <t xml:space="preserve">                                                                                                           срок ввода в эксплуатацию по проектной документации - IV квартал 2003г. ,                                             фактический срок ввода в эксплуатацию - 28.11.2003г.;                                                                                                                   </t>
    </r>
    <r>
      <rPr>
        <b/>
        <sz val="10"/>
        <color indexed="8"/>
        <rFont val="Arial Cyr"/>
        <family val="0"/>
      </rPr>
      <t>г.Иркутск, ул. Депутатская, д.40,</t>
    </r>
    <r>
      <rPr>
        <sz val="10"/>
        <color indexed="8"/>
        <rFont val="Arial Cyr"/>
        <family val="0"/>
      </rPr>
      <t xml:space="preserve">                                                                                                            срок ввода в эксплуатацию по проектной документации - II квартал 2004г.,                                                  фактический срок ввода в эксплуатацию -  19.05.2004г.;                                                                                                                                                    </t>
    </r>
  </si>
  <si>
    <r>
      <t xml:space="preserve">г.Иркутск, ул.Байкальская, 107-а/1, </t>
    </r>
    <r>
      <rPr>
        <sz val="10"/>
        <rFont val="Arial Cyr"/>
        <family val="0"/>
      </rPr>
      <t xml:space="preserve">                                                                                                       срок ввода в эксплуатацию по проектной документации - I квартал 2006г.,                                                               фактический срок ввода в эксплуатацию -17.03.2006г. ;                                                                                                      </t>
    </r>
    <r>
      <rPr>
        <b/>
        <sz val="10"/>
        <rFont val="Arial Cyr"/>
        <family val="0"/>
      </rPr>
      <t xml:space="preserve">г.Иркутск, ул. Байкальская, 107-а/2, </t>
    </r>
    <r>
      <rPr>
        <sz val="10"/>
        <rFont val="Arial Cyr"/>
        <family val="0"/>
      </rPr>
      <t xml:space="preserve">                                                                                                 срок ввода в эксплуатацию по проектной документации - I квартал 2006г.,                                             фактический срок ввода в эксплуатацию - 17.03.2006г.;                                                                                                     </t>
    </r>
    <r>
      <rPr>
        <b/>
        <sz val="10"/>
        <rFont val="Arial Cyr"/>
        <family val="0"/>
      </rPr>
      <t xml:space="preserve">г.Иркутск, ул. Байкальская, 107-а/3, </t>
    </r>
    <r>
      <rPr>
        <sz val="10"/>
        <rFont val="Arial Cyr"/>
        <family val="0"/>
      </rPr>
      <t xml:space="preserve">                                                                                                 срок ввода в эксплуатацию по проектной документации -I квартал 2006г.,                                               фактический срок ввода в эксплуатацию - 17.03.06г.;  </t>
    </r>
  </si>
  <si>
    <t>Помещения, не являющиеся частями нежилых помещений и предназаначенные для обслуживания более одного помещения в данном здании, в том числе  межофисные лестничные площадки, лестницы, тамбуры, лифты, лифтовый и иные шахты, мусоропроводы, коридоры, крыши, ограждающие несущие и ненесущие конструкции данного дома, механическое, электическое, санитарно-техническое и иное оборудование, находищееся в домах за пределами и внутри помещений и обслуживающее более одного помещения, дворовое пространство.</t>
  </si>
  <si>
    <t>Площадь балкона</t>
  </si>
  <si>
    <t>декабрь 2008г.</t>
  </si>
  <si>
    <t>Директор ООО "СК "ВостСибСтрой" _________________________ /Подзигун С.Н./</t>
  </si>
  <si>
    <t>2 431 109 рублей</t>
  </si>
  <si>
    <t>192 477 384 рубля</t>
  </si>
  <si>
    <t xml:space="preserve">      Проектная декларация                                                                                                              по III-ей очереди строительства II-ой пусковой комплекс  группы жилых домов со встроенно-пристроенными нежилыми помещениями, административным блоком и крытой автостоянкой, расположенной в Октябрьском районе г.Иркутска в границах улиц Партизанская-Лыткина (жилой комплекс Zeon)</t>
  </si>
  <si>
    <t>3. Строительство наружных инженерных сетей;                                                                            4. Строительно-монтажные работы ниже нулевого уровня;                                                                             5. Строительно-монтажные работы выше нулевого уровня                                                                                     6. Внутренние спец.работы (сантехнические, электромонтажные, слаботочные); 7.Отделочные работы - внутренние и наружные;                                                                                                                 8. Работы по благоустройству.</t>
  </si>
  <si>
    <t>Сроки реализации III-ой очереди II пусковой комплекс проекта строительства:                                                                                                      начало строительства -   февраль 2007 г.,                                                                                                      окончание строительства -  август 2008 г.</t>
  </si>
  <si>
    <t>г.Иркутск                                                                                                                                                        31 августа 2006 г.</t>
  </si>
  <si>
    <t>Весь проект  предусматривает строительство 4-х очередей:                                                          I - очередь  1,2,3 жилые блок-секции;                                                                                                                        II - очередь 4,5,6,9 жилые блок-секции;                                                                                                                  III - очередь I пусковой комплекс 7,8,10 жилые блок-секции                                                                                               III - очередь II пусковой комплекс блок-секция 11 Административно-общественное здание, блок-секция 12 Административно-общественное здание с автостоянкой                                                                                         Этапы:                                                                                                                                                          1. Подготовительные работы;                                                                                                              2. Земляные работы;                                                                                                                                                              3. Строительство наружных инженерных сетей;                                                                                                                                                                                                                                              5. Строительно-монтажные работы выше нулевого уровня;                                                             6. Внутренние спец.работы (сантехнические, электромонтажные, слаботочные);   7.Отделочные работы - внутренние и наружные;                                                                                                                 8. Работы по благоустройству.</t>
  </si>
  <si>
    <t>Санитарно-эпидемиологическое заключение № 38.ГИ.15.000.Т.001100 от  10.03.05г. выдано Государственной санитарно-эпидемиологической службой РФ по Иркутску, Сводное заключение управления государственной вневедомственной экспертизы и ценообразования №60/6т - 3530 от 05.05.2006г.                                                                                                                                 Заключение от 27.04.2006г. Иркутского межрегионального управления по техническому и экологическому надзору Ростехнадзора.</t>
  </si>
  <si>
    <r>
      <t>3-я очередь строительства</t>
    </r>
    <r>
      <rPr>
        <sz val="10"/>
        <rFont val="Arial Cyr"/>
        <family val="0"/>
      </rPr>
      <t xml:space="preserve"> состоит из двух блоков: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10"/>
        <rFont val="Arial Cyr"/>
        <family val="0"/>
      </rPr>
      <t>Блок-секция № 11</t>
    </r>
    <r>
      <rPr>
        <sz val="10"/>
        <rFont val="Arial Cyr"/>
        <family val="0"/>
      </rPr>
      <t xml:space="preserve"> - 9-ти этажное Административно-общественное здание                                                                    </t>
    </r>
    <r>
      <rPr>
        <u val="single"/>
        <sz val="10"/>
        <rFont val="Arial Cyr"/>
        <family val="0"/>
      </rPr>
      <t>Блок-секция № 12</t>
    </r>
    <r>
      <rPr>
        <sz val="10"/>
        <rFont val="Arial Cyr"/>
        <family val="0"/>
      </rPr>
      <t xml:space="preserve">  </t>
    </r>
    <r>
      <rPr>
        <sz val="10"/>
        <rFont val="Arial Cyr"/>
        <family val="0"/>
      </rPr>
      <t>- 4-ех этажное Административно-общественное здание с крытой автостоянкой</t>
    </r>
  </si>
  <si>
    <t>Офисы, автостоянка</t>
  </si>
  <si>
    <r>
      <t>Строительно-монтажные работы</t>
    </r>
    <r>
      <rPr>
        <sz val="10"/>
        <rFont val="Arial Cyr"/>
        <family val="0"/>
      </rPr>
      <t xml:space="preserve"> - ООО "Жилищно-строительная компания                    " ВостСибСтрой",                                                                                                                       </t>
    </r>
    <r>
      <rPr>
        <i/>
        <sz val="10"/>
        <rFont val="Arial Cyr"/>
        <family val="0"/>
      </rPr>
      <t xml:space="preserve">Устройство кровли </t>
    </r>
    <r>
      <rPr>
        <sz val="10"/>
        <rFont val="Arial Cyr"/>
        <family val="0"/>
      </rPr>
      <t xml:space="preserve">- ООО "Байс",                                                                          </t>
    </r>
    <r>
      <rPr>
        <i/>
        <sz val="10"/>
        <rFont val="Arial Cyr"/>
        <family val="0"/>
      </rPr>
      <t>Электромонтажные работы</t>
    </r>
    <r>
      <rPr>
        <sz val="10"/>
        <rFont val="Arial Cyr"/>
        <family val="0"/>
      </rPr>
      <t xml:space="preserve"> - ООО "Иркутское управление ВСЭМ", ООО "Старт-1",                                                                                            </t>
    </r>
    <r>
      <rPr>
        <i/>
        <sz val="10"/>
        <rFont val="Arial Cyr"/>
        <family val="0"/>
      </rPr>
      <t>Сантехнические работы</t>
    </r>
    <r>
      <rPr>
        <sz val="10"/>
        <rFont val="Arial Cyr"/>
        <family val="0"/>
      </rPr>
      <t xml:space="preserve"> - ООО "Аква-Профи",  ООО "Техстрой",                                                                                   </t>
    </r>
    <r>
      <rPr>
        <i/>
        <sz val="10"/>
        <rFont val="Arial Cyr"/>
        <family val="0"/>
      </rPr>
      <t>Слаботочные работы (пожарная сигнализация, радиофикация, телефонизация, диспетчирезация)</t>
    </r>
    <r>
      <rPr>
        <sz val="10"/>
        <rFont val="Arial Cyr"/>
        <family val="0"/>
      </rPr>
      <t xml:space="preserve"> - ООО "Профис", ООО "Фаворит", ОАО "Сибирьтелеком",  ЗАО "Мегаполис-телеком"                                                                                                                        </t>
    </r>
    <r>
      <rPr>
        <i/>
        <sz val="10"/>
        <rFont val="Arial Cyr"/>
        <family val="0"/>
      </rPr>
      <t>Монтаж лифтового оборудования</t>
    </r>
    <r>
      <rPr>
        <sz val="10"/>
        <rFont val="Arial Cyr"/>
        <family val="0"/>
      </rPr>
      <t xml:space="preserve"> - ООО "Подъемник",                                                        </t>
    </r>
    <r>
      <rPr>
        <i/>
        <sz val="10"/>
        <rFont val="Arial Cyr"/>
        <family val="0"/>
      </rPr>
      <t>Изготовление и монтаж окон и витражей</t>
    </r>
    <r>
      <rPr>
        <sz val="10"/>
        <rFont val="Arial Cyr"/>
        <family val="0"/>
      </rPr>
      <t xml:space="preserve"> - ООО "Вертекс"</t>
    </r>
  </si>
  <si>
    <t>автостоянка</t>
  </si>
  <si>
    <t>Блок-секция №11:                                                                                                                                                                                                                                                                                     офисы -37,                                                                                                                                                                                                                                                                                   Блок-секция №12:                                                                                                                         помещения автостоянки - 2                                                                                                                                                офисы - 6.</t>
  </si>
  <si>
    <t>помещение 3</t>
  </si>
  <si>
    <t>помещение 4</t>
  </si>
  <si>
    <t>помещение 5</t>
  </si>
  <si>
    <t>помещение 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</si>
</sst>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name val="Arial Cyr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9"/>
      <name val="Tahoma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6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b/>
      <sz val="11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2" borderId="1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9" fillId="2" borderId="3" xfId="0" applyNumberFormat="1" applyFont="1" applyFill="1" applyBorder="1" applyAlignment="1">
      <alignment horizontal="right"/>
    </xf>
    <xf numFmtId="2" fontId="9" fillId="2" borderId="1" xfId="20" applyNumberFormat="1" applyFont="1" applyFill="1" applyBorder="1" applyAlignment="1">
      <alignment horizontal="right"/>
    </xf>
    <xf numFmtId="2" fontId="9" fillId="2" borderId="3" xfId="20" applyNumberFormat="1" applyFont="1" applyFill="1" applyBorder="1" applyAlignment="1">
      <alignment horizontal="right"/>
    </xf>
    <xf numFmtId="2" fontId="9" fillId="2" borderId="4" xfId="0" applyNumberFormat="1" applyFont="1" applyFill="1" applyBorder="1" applyAlignment="1">
      <alignment horizontal="right"/>
    </xf>
    <xf numFmtId="2" fontId="9" fillId="2" borderId="5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3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 horizontal="center" vertical="center"/>
    </xf>
    <xf numFmtId="0" fontId="0" fillId="2" borderId="18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8" xfId="0" applyFill="1" applyBorder="1" applyAlignment="1">
      <alignment vertical="center" wrapText="1"/>
    </xf>
    <xf numFmtId="0" fontId="0" fillId="2" borderId="19" xfId="0" applyFill="1" applyBorder="1" applyAlignment="1">
      <alignment horizontal="center" vertical="center"/>
    </xf>
    <xf numFmtId="0" fontId="0" fillId="0" borderId="20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7" xfId="0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21" xfId="0" applyFill="1" applyBorder="1" applyAlignment="1">
      <alignment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22" xfId="0" applyFill="1" applyBorder="1" applyAlignment="1">
      <alignment wrapText="1"/>
    </xf>
    <xf numFmtId="0" fontId="0" fillId="2" borderId="4" xfId="0" applyFill="1" applyBorder="1" applyAlignment="1">
      <alignment horizontal="left" vertical="center"/>
    </xf>
    <xf numFmtId="0" fontId="11" fillId="3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2" fontId="7" fillId="2" borderId="24" xfId="0" applyNumberFormat="1" applyFont="1" applyFill="1" applyBorder="1" applyAlignment="1">
      <alignment horizontal="right"/>
    </xf>
    <xf numFmtId="0" fontId="7" fillId="2" borderId="25" xfId="0" applyFont="1" applyFill="1" applyBorder="1" applyAlignment="1">
      <alignment/>
    </xf>
    <xf numFmtId="0" fontId="9" fillId="0" borderId="2" xfId="0" applyFont="1" applyBorder="1" applyAlignment="1">
      <alignment horizontal="center"/>
    </xf>
    <xf numFmtId="2" fontId="9" fillId="0" borderId="2" xfId="0" applyNumberFormat="1" applyFont="1" applyBorder="1" applyAlignment="1">
      <alignment horizontal="right"/>
    </xf>
    <xf numFmtId="2" fontId="9" fillId="2" borderId="26" xfId="0" applyNumberFormat="1" applyFont="1" applyFill="1" applyBorder="1" applyAlignment="1">
      <alignment horizontal="right"/>
    </xf>
    <xf numFmtId="2" fontId="9" fillId="2" borderId="2" xfId="20" applyNumberFormat="1" applyFont="1" applyFill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0" fontId="7" fillId="2" borderId="24" xfId="0" applyFont="1" applyFill="1" applyBorder="1" applyAlignment="1">
      <alignment horizontal="center"/>
    </xf>
    <xf numFmtId="0" fontId="0" fillId="2" borderId="27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15" xfId="0" applyFill="1" applyBorder="1" applyAlignment="1">
      <alignment wrapText="1"/>
    </xf>
    <xf numFmtId="0" fontId="0" fillId="2" borderId="20" xfId="0" applyFill="1" applyBorder="1" applyAlignment="1">
      <alignment vertical="center" wrapText="1"/>
    </xf>
    <xf numFmtId="0" fontId="0" fillId="2" borderId="17" xfId="0" applyFill="1" applyBorder="1" applyAlignment="1">
      <alignment wrapText="1"/>
    </xf>
    <xf numFmtId="0" fontId="0" fillId="2" borderId="13" xfId="0" applyFill="1" applyBorder="1" applyAlignment="1">
      <alignment vertical="center" wrapText="1"/>
    </xf>
    <xf numFmtId="0" fontId="4" fillId="2" borderId="27" xfId="0" applyFont="1" applyFill="1" applyBorder="1" applyAlignment="1">
      <alignment vertical="center" wrapText="1"/>
    </xf>
    <xf numFmtId="0" fontId="0" fillId="2" borderId="19" xfId="0" applyFont="1" applyFill="1" applyBorder="1" applyAlignment="1">
      <alignment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0" fillId="2" borderId="19" xfId="0" applyFill="1" applyBorder="1" applyAlignment="1">
      <alignment vertical="center" wrapText="1"/>
    </xf>
    <xf numFmtId="0" fontId="5" fillId="2" borderId="19" xfId="0" applyFont="1" applyFill="1" applyBorder="1" applyAlignment="1">
      <alignment vertical="top" wrapText="1"/>
    </xf>
    <xf numFmtId="0" fontId="0" fillId="2" borderId="27" xfId="0" applyFill="1" applyBorder="1" applyAlignment="1">
      <alignment vertical="top" wrapText="1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vertical="center" wrapText="1"/>
    </xf>
    <xf numFmtId="0" fontId="0" fillId="2" borderId="28" xfId="0" applyNumberFormat="1" applyFill="1" applyBorder="1" applyAlignment="1">
      <alignment horizontal="left" vertical="top" wrapText="1"/>
    </xf>
    <xf numFmtId="0" fontId="0" fillId="2" borderId="9" xfId="0" applyFill="1" applyBorder="1" applyAlignment="1">
      <alignment vertical="center" wrapText="1"/>
    </xf>
    <xf numFmtId="0" fontId="0" fillId="2" borderId="10" xfId="0" applyNumberFormat="1" applyFill="1" applyBorder="1" applyAlignment="1">
      <alignment horizontal="left" vertical="top" wrapText="1"/>
    </xf>
    <xf numFmtId="0" fontId="0" fillId="2" borderId="21" xfId="0" applyNumberFormat="1" applyFill="1" applyBorder="1" applyAlignment="1">
      <alignment horizontal="left" vertical="top" wrapText="1"/>
    </xf>
    <xf numFmtId="0" fontId="14" fillId="2" borderId="8" xfId="0" applyFont="1" applyFill="1" applyBorder="1" applyAlignment="1">
      <alignment wrapText="1"/>
    </xf>
    <xf numFmtId="0" fontId="4" fillId="2" borderId="19" xfId="0" applyNumberFormat="1" applyFont="1" applyFill="1" applyBorder="1" applyAlignment="1">
      <alignment wrapText="1"/>
    </xf>
    <xf numFmtId="0" fontId="6" fillId="3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7" fillId="2" borderId="24" xfId="0" applyFont="1" applyFill="1" applyBorder="1" applyAlignment="1">
      <alignment/>
    </xf>
    <xf numFmtId="0" fontId="9" fillId="0" borderId="1" xfId="0" applyFont="1" applyBorder="1" applyAlignment="1">
      <alignment horizontal="right"/>
    </xf>
    <xf numFmtId="0" fontId="9" fillId="2" borderId="2" xfId="0" applyFont="1" applyFill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0" fontId="7" fillId="2" borderId="26" xfId="0" applyFont="1" applyFill="1" applyBorder="1" applyAlignment="1">
      <alignment/>
    </xf>
    <xf numFmtId="0" fontId="9" fillId="0" borderId="2" xfId="0" applyFont="1" applyBorder="1" applyAlignment="1">
      <alignment horizontal="right"/>
    </xf>
    <xf numFmtId="0" fontId="9" fillId="0" borderId="2" xfId="0" applyFont="1" applyBorder="1" applyAlignment="1">
      <alignment/>
    </xf>
    <xf numFmtId="0" fontId="6" fillId="3" borderId="8" xfId="0" applyFont="1" applyFill="1" applyBorder="1" applyAlignment="1">
      <alignment horizontal="center" vertical="center" wrapText="1"/>
    </xf>
    <xf numFmtId="0" fontId="0" fillId="2" borderId="19" xfId="0" applyNumberFormat="1" applyFill="1" applyBorder="1" applyAlignment="1">
      <alignment horizontal="left" vertical="top" wrapText="1"/>
    </xf>
    <xf numFmtId="0" fontId="0" fillId="2" borderId="13" xfId="0" applyFill="1" applyBorder="1" applyAlignment="1">
      <alignment vertical="center"/>
    </xf>
    <xf numFmtId="0" fontId="0" fillId="2" borderId="8" xfId="0" applyFill="1" applyBorder="1" applyAlignment="1">
      <alignment horizontal="left" vertical="center" wrapText="1"/>
    </xf>
    <xf numFmtId="0" fontId="15" fillId="2" borderId="29" xfId="0" applyFont="1" applyFill="1" applyBorder="1" applyAlignment="1">
      <alignment wrapText="1"/>
    </xf>
    <xf numFmtId="0" fontId="15" fillId="2" borderId="26" xfId="0" applyFont="1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0" fontId="7" fillId="0" borderId="0" xfId="0" applyFont="1" applyAlignment="1">
      <alignment/>
    </xf>
    <xf numFmtId="0" fontId="11" fillId="3" borderId="18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/>
    </xf>
    <xf numFmtId="2" fontId="9" fillId="2" borderId="31" xfId="0" applyNumberFormat="1" applyFont="1" applyFill="1" applyBorder="1" applyAlignment="1">
      <alignment horizontal="right"/>
    </xf>
    <xf numFmtId="2" fontId="9" fillId="2" borderId="32" xfId="0" applyNumberFormat="1" applyFont="1" applyFill="1" applyBorder="1" applyAlignment="1">
      <alignment horizontal="right"/>
    </xf>
    <xf numFmtId="0" fontId="15" fillId="2" borderId="15" xfId="0" applyFont="1" applyFill="1" applyBorder="1" applyAlignment="1">
      <alignment horizontal="left"/>
    </xf>
    <xf numFmtId="3" fontId="15" fillId="2" borderId="17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left" vertical="center" wrapText="1"/>
    </xf>
    <xf numFmtId="0" fontId="9" fillId="2" borderId="33" xfId="0" applyFont="1" applyFill="1" applyBorder="1" applyAlignment="1">
      <alignment/>
    </xf>
    <xf numFmtId="2" fontId="9" fillId="2" borderId="33" xfId="20" applyNumberFormat="1" applyFont="1" applyFill="1" applyBorder="1" applyAlignment="1">
      <alignment horizontal="right"/>
    </xf>
    <xf numFmtId="2" fontId="9" fillId="2" borderId="33" xfId="0" applyNumberFormat="1" applyFont="1" applyFill="1" applyBorder="1" applyAlignment="1">
      <alignment horizontal="right"/>
    </xf>
    <xf numFmtId="2" fontId="9" fillId="2" borderId="34" xfId="0" applyNumberFormat="1" applyFont="1" applyFill="1" applyBorder="1" applyAlignment="1">
      <alignment horizontal="right"/>
    </xf>
    <xf numFmtId="0" fontId="9" fillId="2" borderId="35" xfId="0" applyFont="1" applyFill="1" applyBorder="1" applyAlignment="1">
      <alignment/>
    </xf>
    <xf numFmtId="2" fontId="9" fillId="2" borderId="35" xfId="20" applyNumberFormat="1" applyFont="1" applyFill="1" applyBorder="1" applyAlignment="1">
      <alignment horizontal="right"/>
    </xf>
    <xf numFmtId="2" fontId="9" fillId="2" borderId="35" xfId="0" applyNumberFormat="1" applyFont="1" applyFill="1" applyBorder="1" applyAlignment="1">
      <alignment horizontal="right"/>
    </xf>
    <xf numFmtId="2" fontId="9" fillId="2" borderId="36" xfId="0" applyNumberFormat="1" applyFont="1" applyFill="1" applyBorder="1" applyAlignment="1">
      <alignment horizontal="right"/>
    </xf>
    <xf numFmtId="0" fontId="10" fillId="0" borderId="29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top" wrapText="1"/>
    </xf>
    <xf numFmtId="0" fontId="0" fillId="2" borderId="28" xfId="0" applyFill="1" applyBorder="1" applyAlignment="1">
      <alignment horizontal="left" vertical="top" wrapText="1"/>
    </xf>
    <xf numFmtId="0" fontId="0" fillId="2" borderId="27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 vertical="top" wrapText="1"/>
    </xf>
    <xf numFmtId="0" fontId="0" fillId="2" borderId="11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 vertical="top" wrapText="1"/>
    </xf>
    <xf numFmtId="0" fontId="17" fillId="2" borderId="41" xfId="0" applyFont="1" applyFill="1" applyBorder="1" applyAlignment="1">
      <alignment horizontal="center"/>
    </xf>
    <xf numFmtId="0" fontId="0" fillId="0" borderId="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6" fillId="0" borderId="4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zoomScale="90" zoomScaleNormal="90" workbookViewId="0" topLeftCell="A34">
      <selection activeCell="B8" sqref="B8"/>
    </sheetView>
  </sheetViews>
  <sheetFormatPr defaultColWidth="9.00390625" defaultRowHeight="12.75"/>
  <cols>
    <col min="1" max="1" width="4.00390625" style="0" customWidth="1"/>
    <col min="2" max="2" width="44.25390625" style="0" customWidth="1"/>
    <col min="3" max="3" width="80.125" style="0" customWidth="1"/>
  </cols>
  <sheetData>
    <row r="1" spans="1:5" ht="105" customHeight="1">
      <c r="A1" s="147" t="s">
        <v>81</v>
      </c>
      <c r="B1" s="147"/>
      <c r="C1" s="147"/>
      <c r="D1" s="2"/>
      <c r="E1" s="2"/>
    </row>
    <row r="2" spans="1:5" ht="15.75" customHeight="1" thickBot="1">
      <c r="A2" s="152" t="s">
        <v>84</v>
      </c>
      <c r="B2" s="152"/>
      <c r="C2" s="152"/>
      <c r="D2" s="2"/>
      <c r="E2" s="2"/>
    </row>
    <row r="3" spans="1:5" ht="63.75" customHeight="1" thickBot="1">
      <c r="A3" s="151" t="s">
        <v>46</v>
      </c>
      <c r="B3" s="151"/>
      <c r="C3" s="151"/>
      <c r="D3" s="2"/>
      <c r="E3" s="2"/>
    </row>
    <row r="4" spans="1:5" ht="38.25" customHeight="1" thickBot="1">
      <c r="A4" s="99"/>
      <c r="B4" s="137" t="s">
        <v>15</v>
      </c>
      <c r="C4" s="138"/>
      <c r="D4" s="1"/>
      <c r="E4" s="1"/>
    </row>
    <row r="5" spans="1:3" ht="12.75">
      <c r="A5" s="140">
        <v>1</v>
      </c>
      <c r="B5" s="29" t="s">
        <v>13</v>
      </c>
      <c r="C5" s="30" t="s">
        <v>48</v>
      </c>
    </row>
    <row r="6" spans="1:3" ht="12.75">
      <c r="A6" s="142"/>
      <c r="B6" s="31" t="s">
        <v>14</v>
      </c>
      <c r="C6" s="32" t="s">
        <v>16</v>
      </c>
    </row>
    <row r="7" spans="1:3" ht="13.5" thickBot="1">
      <c r="A7" s="141"/>
      <c r="B7" s="33" t="s">
        <v>35</v>
      </c>
      <c r="C7" s="34" t="s">
        <v>51</v>
      </c>
    </row>
    <row r="8" spans="1:3" ht="40.5" customHeight="1" thickBot="1">
      <c r="A8" s="35">
        <v>2</v>
      </c>
      <c r="B8" s="36" t="s">
        <v>17</v>
      </c>
      <c r="C8" s="37" t="s">
        <v>11</v>
      </c>
    </row>
    <row r="9" spans="1:3" ht="51.75" thickBot="1">
      <c r="A9" s="35">
        <v>3</v>
      </c>
      <c r="B9" s="38" t="s">
        <v>54</v>
      </c>
      <c r="C9" s="39" t="s">
        <v>55</v>
      </c>
    </row>
    <row r="10" spans="1:3" ht="115.5" customHeight="1">
      <c r="A10" s="129">
        <v>4</v>
      </c>
      <c r="B10" s="153" t="s">
        <v>56</v>
      </c>
      <c r="C10" s="82" t="s">
        <v>73</v>
      </c>
    </row>
    <row r="11" spans="1:3" ht="117.75" customHeight="1" thickBot="1">
      <c r="A11" s="131"/>
      <c r="B11" s="154"/>
      <c r="C11" s="83" t="s">
        <v>74</v>
      </c>
    </row>
    <row r="12" spans="1:3" ht="25.5">
      <c r="A12" s="148">
        <v>5</v>
      </c>
      <c r="B12" s="42" t="s">
        <v>20</v>
      </c>
      <c r="C12" s="41" t="s">
        <v>57</v>
      </c>
    </row>
    <row r="13" spans="1:3" ht="12.75">
      <c r="A13" s="149"/>
      <c r="B13" s="31" t="s">
        <v>18</v>
      </c>
      <c r="C13" s="43" t="s">
        <v>58</v>
      </c>
    </row>
    <row r="14" spans="1:3" ht="12.75">
      <c r="A14" s="149"/>
      <c r="B14" s="31" t="s">
        <v>36</v>
      </c>
      <c r="C14" s="43" t="s">
        <v>59</v>
      </c>
    </row>
    <row r="15" spans="1:3" ht="13.5" thickBot="1">
      <c r="A15" s="150"/>
      <c r="B15" s="33" t="s">
        <v>19</v>
      </c>
      <c r="C15" s="44" t="s">
        <v>60</v>
      </c>
    </row>
    <row r="16" spans="1:3" ht="12.75">
      <c r="A16" s="142">
        <v>6</v>
      </c>
      <c r="B16" s="31" t="s">
        <v>21</v>
      </c>
      <c r="C16" s="105" t="s">
        <v>79</v>
      </c>
    </row>
    <row r="17" spans="1:3" ht="26.25" thickBot="1">
      <c r="A17" s="141"/>
      <c r="B17" s="45" t="s">
        <v>22</v>
      </c>
      <c r="C17" s="106" t="s">
        <v>80</v>
      </c>
    </row>
    <row r="18" spans="1:3" ht="13.5" thickBot="1">
      <c r="A18" s="46"/>
      <c r="B18" s="47"/>
      <c r="C18" s="47"/>
    </row>
    <row r="19" spans="1:3" ht="40.5" customHeight="1" thickBot="1">
      <c r="A19" s="99"/>
      <c r="B19" s="137" t="s">
        <v>34</v>
      </c>
      <c r="C19" s="138"/>
    </row>
    <row r="20" spans="1:3" ht="45.75" customHeight="1" thickBot="1">
      <c r="A20" s="140">
        <v>1</v>
      </c>
      <c r="B20" s="76" t="s">
        <v>23</v>
      </c>
      <c r="C20" s="77" t="s">
        <v>12</v>
      </c>
    </row>
    <row r="21" spans="1:3" ht="112.5" customHeight="1">
      <c r="A21" s="142"/>
      <c r="B21" s="134" t="s">
        <v>27</v>
      </c>
      <c r="C21" s="70" t="s">
        <v>85</v>
      </c>
    </row>
    <row r="22" spans="1:3" ht="76.5" customHeight="1">
      <c r="A22" s="142"/>
      <c r="B22" s="135"/>
      <c r="C22" s="78" t="s">
        <v>82</v>
      </c>
    </row>
    <row r="23" spans="1:3" ht="38.25" customHeight="1" thickBot="1">
      <c r="A23" s="142"/>
      <c r="B23" s="136"/>
      <c r="C23" s="94" t="s">
        <v>83</v>
      </c>
    </row>
    <row r="24" spans="1:3" ht="81" customHeight="1" thickBot="1">
      <c r="A24" s="141"/>
      <c r="B24" s="73" t="s">
        <v>24</v>
      </c>
      <c r="C24" s="73" t="s">
        <v>86</v>
      </c>
    </row>
    <row r="25" spans="1:3" ht="44.25" customHeight="1" thickBot="1">
      <c r="A25" s="28">
        <v>2</v>
      </c>
      <c r="B25" s="62" t="s">
        <v>25</v>
      </c>
      <c r="C25" s="63" t="s">
        <v>70</v>
      </c>
    </row>
    <row r="26" spans="1:3" ht="58.5" customHeight="1" thickBot="1">
      <c r="A26" s="140">
        <v>3</v>
      </c>
      <c r="B26" s="76" t="s">
        <v>26</v>
      </c>
      <c r="C26" s="79" t="s">
        <v>71</v>
      </c>
    </row>
    <row r="27" spans="1:3" ht="14.25" customHeight="1" thickBot="1">
      <c r="A27" s="142"/>
      <c r="B27" s="80" t="s">
        <v>7</v>
      </c>
      <c r="C27" s="81" t="s">
        <v>8</v>
      </c>
    </row>
    <row r="28" spans="1:3" ht="126.75" customHeight="1">
      <c r="A28" s="142"/>
      <c r="B28" s="65" t="s">
        <v>37</v>
      </c>
      <c r="C28" s="64" t="s">
        <v>44</v>
      </c>
    </row>
    <row r="29" spans="1:3" ht="43.5" customHeight="1" thickBot="1">
      <c r="A29" s="141"/>
      <c r="B29" s="65" t="s">
        <v>9</v>
      </c>
      <c r="C29" s="66" t="s">
        <v>10</v>
      </c>
    </row>
    <row r="30" spans="1:3" ht="39.75" customHeight="1">
      <c r="A30" s="129">
        <v>4</v>
      </c>
      <c r="B30" s="30" t="s">
        <v>38</v>
      </c>
      <c r="C30" s="67" t="s">
        <v>49</v>
      </c>
    </row>
    <row r="31" spans="1:3" ht="52.5" customHeight="1">
      <c r="A31" s="130"/>
      <c r="B31" s="145" t="s">
        <v>39</v>
      </c>
      <c r="C31" s="68" t="s">
        <v>87</v>
      </c>
    </row>
    <row r="32" spans="1:3" ht="58.5" customHeight="1" thickBot="1">
      <c r="A32" s="131"/>
      <c r="B32" s="146"/>
      <c r="C32" s="69" t="s">
        <v>43</v>
      </c>
    </row>
    <row r="33" spans="1:3" ht="42" customHeight="1">
      <c r="A33" s="129">
        <v>5</v>
      </c>
      <c r="B33" s="143" t="s">
        <v>4</v>
      </c>
      <c r="C33" s="132" t="s">
        <v>91</v>
      </c>
    </row>
    <row r="34" spans="1:3" ht="138.75" customHeight="1" thickBot="1">
      <c r="A34" s="130"/>
      <c r="B34" s="144"/>
      <c r="C34" s="133"/>
    </row>
    <row r="35" spans="1:3" ht="31.5" customHeight="1" thickBot="1">
      <c r="A35" s="71">
        <v>6</v>
      </c>
      <c r="B35" s="37" t="s">
        <v>28</v>
      </c>
      <c r="C35" s="72" t="s">
        <v>88</v>
      </c>
    </row>
    <row r="36" spans="1:3" ht="106.5" customHeight="1" thickBot="1">
      <c r="A36" s="40">
        <v>7</v>
      </c>
      <c r="B36" s="63" t="s">
        <v>6</v>
      </c>
      <c r="C36" s="96" t="s">
        <v>75</v>
      </c>
    </row>
    <row r="37" spans="1:3" ht="25.5">
      <c r="A37" s="140">
        <v>8</v>
      </c>
      <c r="B37" s="30" t="s">
        <v>29</v>
      </c>
      <c r="C37" s="95" t="s">
        <v>77</v>
      </c>
    </row>
    <row r="38" spans="1:3" ht="134.25" customHeight="1" thickBot="1">
      <c r="A38" s="141"/>
      <c r="B38" s="62" t="s">
        <v>40</v>
      </c>
      <c r="C38" s="75" t="s">
        <v>47</v>
      </c>
    </row>
    <row r="39" spans="1:3" ht="56.25" customHeight="1">
      <c r="A39" s="140">
        <v>9</v>
      </c>
      <c r="B39" s="50" t="s">
        <v>41</v>
      </c>
      <c r="C39" s="51" t="s">
        <v>5</v>
      </c>
    </row>
    <row r="40" spans="1:3" ht="17.25" customHeight="1" thickBot="1">
      <c r="A40" s="141"/>
      <c r="B40" s="97" t="s">
        <v>65</v>
      </c>
      <c r="C40" s="98" t="s">
        <v>72</v>
      </c>
    </row>
    <row r="41" spans="1:3" ht="129.75" customHeight="1" thickBot="1">
      <c r="A41" s="35">
        <v>10</v>
      </c>
      <c r="B41" s="73" t="s">
        <v>30</v>
      </c>
      <c r="C41" s="74" t="s">
        <v>89</v>
      </c>
    </row>
    <row r="42" spans="1:3" ht="26.25" thickBot="1">
      <c r="A42" s="35">
        <v>11</v>
      </c>
      <c r="B42" s="37" t="s">
        <v>61</v>
      </c>
      <c r="C42" s="48" t="s">
        <v>62</v>
      </c>
    </row>
    <row r="43" spans="1:3" ht="77.25" thickBot="1">
      <c r="A43" s="35">
        <v>12</v>
      </c>
      <c r="B43" s="37" t="s">
        <v>63</v>
      </c>
      <c r="C43" s="49" t="s">
        <v>64</v>
      </c>
    </row>
    <row r="44" spans="1:3" ht="12.75">
      <c r="A44" s="109"/>
      <c r="B44" s="110"/>
      <c r="C44" s="111"/>
    </row>
    <row r="45" spans="1:3" ht="12.75">
      <c r="A45" s="47"/>
      <c r="B45" s="47"/>
      <c r="C45" s="47"/>
    </row>
    <row r="46" spans="1:3" ht="12.75">
      <c r="A46" s="47"/>
      <c r="B46" s="47"/>
      <c r="C46" s="47"/>
    </row>
    <row r="47" spans="1:3" ht="12.75">
      <c r="A47" s="47"/>
      <c r="B47" s="47"/>
      <c r="C47" s="47"/>
    </row>
    <row r="48" spans="1:3" ht="12.75">
      <c r="A48" s="139" t="s">
        <v>42</v>
      </c>
      <c r="B48" s="139"/>
      <c r="C48" s="139"/>
    </row>
    <row r="49" spans="1:3" ht="12.75">
      <c r="A49" s="47"/>
      <c r="B49" s="47"/>
      <c r="C49" s="47"/>
    </row>
    <row r="50" spans="1:3" ht="12.75">
      <c r="A50" s="47"/>
      <c r="B50" s="47"/>
      <c r="C50" s="47"/>
    </row>
    <row r="51" spans="1:3" ht="12.75">
      <c r="A51" s="47"/>
      <c r="B51" s="47"/>
      <c r="C51" s="47"/>
    </row>
    <row r="52" spans="1:3" ht="12.75">
      <c r="A52" s="47"/>
      <c r="B52" s="47"/>
      <c r="C52" s="47"/>
    </row>
  </sheetData>
  <mergeCells count="21">
    <mergeCell ref="A1:C1"/>
    <mergeCell ref="A20:A24"/>
    <mergeCell ref="B4:C4"/>
    <mergeCell ref="A5:A7"/>
    <mergeCell ref="A12:A15"/>
    <mergeCell ref="A16:A17"/>
    <mergeCell ref="A3:C3"/>
    <mergeCell ref="A2:C2"/>
    <mergeCell ref="A10:A11"/>
    <mergeCell ref="B10:B11"/>
    <mergeCell ref="A48:C48"/>
    <mergeCell ref="A39:A40"/>
    <mergeCell ref="A26:A29"/>
    <mergeCell ref="A33:A34"/>
    <mergeCell ref="B33:B34"/>
    <mergeCell ref="B31:B32"/>
    <mergeCell ref="A37:A38"/>
    <mergeCell ref="A30:A32"/>
    <mergeCell ref="C33:C34"/>
    <mergeCell ref="B21:B23"/>
    <mergeCell ref="B19:C19"/>
  </mergeCells>
  <printOptions/>
  <pageMargins left="0.5905511811023623" right="0.5905511811023623" top="0.3937007874015748" bottom="0.3937007874015748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workbookViewId="0" topLeftCell="A19">
      <selection activeCell="L11" sqref="L11"/>
    </sheetView>
  </sheetViews>
  <sheetFormatPr defaultColWidth="9.00390625" defaultRowHeight="12.75"/>
  <cols>
    <col min="3" max="3" width="3.375" style="0" customWidth="1"/>
    <col min="5" max="5" width="11.125" style="0" customWidth="1"/>
    <col min="6" max="6" width="12.375" style="0" hidden="1" customWidth="1"/>
    <col min="7" max="7" width="13.75390625" style="0" customWidth="1"/>
    <col min="8" max="8" width="13.375" style="0" customWidth="1"/>
    <col min="9" max="9" width="14.625" style="0" hidden="1" customWidth="1"/>
    <col min="10" max="10" width="14.625" style="0" customWidth="1"/>
    <col min="13" max="13" width="16.00390625" style="0" customWidth="1"/>
    <col min="14" max="15" width="15.875" style="0" customWidth="1"/>
  </cols>
  <sheetData>
    <row r="1" spans="1:10" ht="12.75">
      <c r="A1" s="107"/>
      <c r="B1" s="107"/>
      <c r="C1" s="107"/>
      <c r="D1" s="163" t="s">
        <v>45</v>
      </c>
      <c r="E1" s="163"/>
      <c r="F1" s="163"/>
      <c r="G1" s="163"/>
      <c r="H1" s="163"/>
      <c r="I1" s="163"/>
      <c r="J1" s="163"/>
    </row>
    <row r="2" spans="1:10" ht="12.75">
      <c r="A2" s="163" t="s">
        <v>1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ht="15.75" customHeight="1">
      <c r="A3" s="107"/>
      <c r="B3" s="107"/>
      <c r="C3" s="107"/>
      <c r="D3" s="108"/>
      <c r="E3" s="108"/>
      <c r="F3" s="108"/>
      <c r="G3" s="108"/>
      <c r="H3" s="108"/>
      <c r="I3" s="108"/>
      <c r="J3" s="108"/>
    </row>
    <row r="4" spans="1:10" ht="22.5" customHeight="1">
      <c r="A4" s="107"/>
      <c r="B4" s="107"/>
      <c r="C4" s="107"/>
      <c r="D4" s="161" t="s">
        <v>0</v>
      </c>
      <c r="E4" s="161"/>
      <c r="F4" s="161"/>
      <c r="G4" s="161"/>
      <c r="H4" s="161"/>
      <c r="I4" s="161"/>
      <c r="J4" s="161"/>
    </row>
    <row r="5" ht="9" customHeight="1"/>
    <row r="6" spans="4:10" ht="16.5" customHeight="1" thickBot="1">
      <c r="D6" s="162" t="s">
        <v>2</v>
      </c>
      <c r="E6" s="162"/>
      <c r="F6" s="162"/>
      <c r="G6" s="162"/>
      <c r="H6" s="162"/>
      <c r="I6" s="162"/>
      <c r="J6" s="162"/>
    </row>
    <row r="7" spans="4:16" ht="43.5" customHeight="1" thickBot="1">
      <c r="D7" s="84" t="s">
        <v>31</v>
      </c>
      <c r="E7" s="21" t="s">
        <v>66</v>
      </c>
      <c r="F7" s="22" t="s">
        <v>50</v>
      </c>
      <c r="G7" s="23" t="s">
        <v>32</v>
      </c>
      <c r="H7" s="24" t="s">
        <v>53</v>
      </c>
      <c r="I7" s="89" t="s">
        <v>33</v>
      </c>
      <c r="J7" s="93" t="s">
        <v>76</v>
      </c>
      <c r="K7" s="6"/>
      <c r="L7" s="6"/>
      <c r="M7" s="7"/>
      <c r="N7" s="7"/>
      <c r="O7" s="7"/>
      <c r="P7" s="7"/>
    </row>
    <row r="8" spans="4:16" ht="13.5" thickBot="1">
      <c r="D8" s="53" t="s">
        <v>52</v>
      </c>
      <c r="E8" s="61">
        <v>1</v>
      </c>
      <c r="F8" s="86"/>
      <c r="G8" s="86">
        <f>32.57+78.6+383.87</f>
        <v>495.03999999999996</v>
      </c>
      <c r="H8" s="86"/>
      <c r="I8" s="86"/>
      <c r="J8" s="55"/>
      <c r="K8" s="7"/>
      <c r="L8" s="7"/>
      <c r="M8" s="7"/>
      <c r="N8" s="7"/>
      <c r="O8" s="7"/>
      <c r="P8" s="7"/>
    </row>
    <row r="9" spans="4:16" ht="12.75">
      <c r="D9" s="155">
        <v>1</v>
      </c>
      <c r="E9" s="121">
        <v>2</v>
      </c>
      <c r="F9" s="4"/>
      <c r="G9" s="4">
        <v>41.48</v>
      </c>
      <c r="H9" s="4"/>
      <c r="I9" s="4"/>
      <c r="J9" s="20"/>
      <c r="K9" s="7"/>
      <c r="L9" s="7"/>
      <c r="M9" s="3"/>
      <c r="N9" s="7"/>
      <c r="O9" s="7"/>
      <c r="P9" s="7"/>
    </row>
    <row r="10" spans="4:16" ht="13.5" thickBot="1">
      <c r="D10" s="156"/>
      <c r="E10" s="122">
        <v>3</v>
      </c>
      <c r="F10" s="5"/>
      <c r="G10" s="27">
        <f>51+64.5+159.8+6.98+1.2+5.46</f>
        <v>288.94</v>
      </c>
      <c r="H10" s="27">
        <f>10.3</f>
        <v>10.3</v>
      </c>
      <c r="I10" s="5"/>
      <c r="J10" s="90"/>
      <c r="K10" s="7"/>
      <c r="L10" s="7"/>
      <c r="M10" s="3"/>
      <c r="N10" s="7"/>
      <c r="O10" s="7"/>
      <c r="P10" s="7"/>
    </row>
    <row r="11" spans="4:16" ht="12.75">
      <c r="D11" s="155">
        <v>2</v>
      </c>
      <c r="E11" s="121">
        <v>4</v>
      </c>
      <c r="F11" s="11"/>
      <c r="G11" s="87">
        <f>73.55+6.73</f>
        <v>80.28</v>
      </c>
      <c r="H11" s="14"/>
      <c r="I11" s="14">
        <v>88.4</v>
      </c>
      <c r="J11" s="18"/>
      <c r="K11" s="7"/>
      <c r="L11" s="7"/>
      <c r="M11" s="3"/>
      <c r="N11" s="7"/>
      <c r="O11" s="7"/>
      <c r="P11" s="7"/>
    </row>
    <row r="12" spans="4:16" ht="13.5" thickBot="1">
      <c r="D12" s="156"/>
      <c r="E12" s="122">
        <v>5</v>
      </c>
      <c r="F12" s="56"/>
      <c r="G12" s="91">
        <f>8.44+265.5+5.46+50.59</f>
        <v>329.99</v>
      </c>
      <c r="H12" s="60"/>
      <c r="I12" s="60"/>
      <c r="J12" s="58"/>
      <c r="K12" s="7"/>
      <c r="L12" s="7"/>
      <c r="M12" s="3"/>
      <c r="N12" s="7"/>
      <c r="O12" s="7"/>
      <c r="P12" s="7"/>
    </row>
    <row r="13" spans="4:16" ht="12.75">
      <c r="D13" s="127">
        <v>3</v>
      </c>
      <c r="E13" s="121">
        <v>6</v>
      </c>
      <c r="F13" s="9"/>
      <c r="G13" s="16">
        <v>38.45</v>
      </c>
      <c r="H13" s="14"/>
      <c r="I13" s="14"/>
      <c r="J13" s="18">
        <v>13.25</v>
      </c>
      <c r="K13" s="8"/>
      <c r="L13" s="8"/>
      <c r="M13" s="25"/>
      <c r="N13" s="7"/>
      <c r="O13" s="7"/>
      <c r="P13" s="7"/>
    </row>
    <row r="14" spans="4:16" ht="12.75">
      <c r="D14" s="128"/>
      <c r="E14" s="123">
        <v>7</v>
      </c>
      <c r="F14" s="10"/>
      <c r="G14" s="17">
        <v>110.88</v>
      </c>
      <c r="H14" s="15"/>
      <c r="I14" s="15"/>
      <c r="J14" s="19">
        <f>7.2+1.75</f>
        <v>8.95</v>
      </c>
      <c r="K14" s="8"/>
      <c r="L14" s="8"/>
      <c r="M14" s="25"/>
      <c r="N14" s="7"/>
      <c r="O14" s="7"/>
      <c r="P14" s="7"/>
    </row>
    <row r="15" spans="4:16" ht="12.75">
      <c r="D15" s="128"/>
      <c r="E15" s="123">
        <v>8</v>
      </c>
      <c r="F15" s="10"/>
      <c r="G15" s="17">
        <f>53.5+82.36</f>
        <v>135.86</v>
      </c>
      <c r="H15" s="15"/>
      <c r="I15" s="15"/>
      <c r="J15" s="19">
        <v>14.25</v>
      </c>
      <c r="K15" s="8"/>
      <c r="L15" s="8"/>
      <c r="M15" s="25"/>
      <c r="N15" s="7"/>
      <c r="O15" s="7"/>
      <c r="P15" s="7"/>
    </row>
    <row r="16" spans="4:16" ht="13.5" thickBot="1">
      <c r="D16" s="120"/>
      <c r="E16" s="122">
        <v>9</v>
      </c>
      <c r="F16" s="88"/>
      <c r="G16" s="59">
        <v>89</v>
      </c>
      <c r="H16" s="60"/>
      <c r="I16" s="60"/>
      <c r="J16" s="58">
        <f>12.4+6</f>
        <v>18.4</v>
      </c>
      <c r="K16" s="8"/>
      <c r="L16" s="8"/>
      <c r="M16" s="25"/>
      <c r="N16" s="7"/>
      <c r="O16" s="7"/>
      <c r="P16" s="7"/>
    </row>
    <row r="17" spans="4:16" ht="12.75">
      <c r="D17" s="157">
        <v>4</v>
      </c>
      <c r="E17" s="121">
        <v>10</v>
      </c>
      <c r="F17" s="9"/>
      <c r="G17" s="14">
        <v>41.8</v>
      </c>
      <c r="H17" s="14"/>
      <c r="I17" s="14"/>
      <c r="J17" s="18"/>
      <c r="K17" s="7"/>
      <c r="L17" s="7"/>
      <c r="M17" s="3"/>
      <c r="N17" s="7"/>
      <c r="O17" s="7"/>
      <c r="P17" s="7"/>
    </row>
    <row r="18" spans="4:16" ht="12.75">
      <c r="D18" s="158"/>
      <c r="E18" s="123">
        <v>11</v>
      </c>
      <c r="F18" s="10"/>
      <c r="G18" s="15">
        <v>114.5</v>
      </c>
      <c r="H18" s="15"/>
      <c r="I18" s="15"/>
      <c r="J18" s="19"/>
      <c r="K18" s="7"/>
      <c r="L18" s="7"/>
      <c r="M18" s="7"/>
      <c r="N18" s="7"/>
      <c r="O18" s="7"/>
      <c r="P18" s="7"/>
    </row>
    <row r="19" spans="4:16" ht="12.75">
      <c r="D19" s="158"/>
      <c r="E19" s="123">
        <v>12</v>
      </c>
      <c r="F19" s="10"/>
      <c r="G19" s="15">
        <f>53.5+101.63</f>
        <v>155.13</v>
      </c>
      <c r="H19" s="15"/>
      <c r="I19" s="15"/>
      <c r="J19" s="19"/>
      <c r="K19" s="7"/>
      <c r="L19" s="7"/>
      <c r="M19" s="7"/>
      <c r="N19" s="7"/>
      <c r="O19" s="7"/>
      <c r="P19" s="7"/>
    </row>
    <row r="20" spans="4:16" ht="13.5" thickBot="1">
      <c r="D20" s="159"/>
      <c r="E20" s="122">
        <v>13</v>
      </c>
      <c r="F20" s="88"/>
      <c r="G20" s="60">
        <v>110.4</v>
      </c>
      <c r="H20" s="60"/>
      <c r="I20" s="60"/>
      <c r="J20" s="58"/>
      <c r="K20" s="7"/>
      <c r="L20" s="7"/>
      <c r="M20" s="7"/>
      <c r="N20" s="7"/>
      <c r="O20" s="7"/>
      <c r="P20" s="7"/>
    </row>
    <row r="21" spans="4:16" ht="12.75">
      <c r="D21" s="157">
        <v>5</v>
      </c>
      <c r="E21" s="121">
        <v>14</v>
      </c>
      <c r="F21" s="9"/>
      <c r="G21" s="16">
        <v>60.6</v>
      </c>
      <c r="H21" s="14"/>
      <c r="I21" s="14"/>
      <c r="J21" s="18"/>
      <c r="K21" s="7"/>
      <c r="L21" s="7"/>
      <c r="M21" s="7"/>
      <c r="N21" s="7"/>
      <c r="O21" s="7"/>
      <c r="P21" s="7"/>
    </row>
    <row r="22" spans="4:16" ht="12.75">
      <c r="D22" s="158"/>
      <c r="E22" s="123">
        <v>15</v>
      </c>
      <c r="F22" s="10"/>
      <c r="G22" s="17">
        <f>69.5+3.67</f>
        <v>73.17</v>
      </c>
      <c r="H22" s="15"/>
      <c r="I22" s="15"/>
      <c r="J22" s="19">
        <f>45*0.3</f>
        <v>13.5</v>
      </c>
      <c r="K22" s="7"/>
      <c r="L22" s="7"/>
      <c r="M22" s="7"/>
      <c r="N22" s="7"/>
      <c r="O22" s="7"/>
      <c r="P22" s="7"/>
    </row>
    <row r="23" spans="4:16" ht="12.75">
      <c r="D23" s="158"/>
      <c r="E23" s="123">
        <v>16</v>
      </c>
      <c r="F23" s="10"/>
      <c r="G23" s="17">
        <f>53.5+95.34</f>
        <v>148.84</v>
      </c>
      <c r="H23" s="15"/>
      <c r="I23" s="15"/>
      <c r="J23" s="19">
        <v>4.8</v>
      </c>
      <c r="K23" s="7"/>
      <c r="L23" s="7"/>
      <c r="M23" s="7"/>
      <c r="N23" s="7"/>
      <c r="O23" s="7"/>
      <c r="P23" s="7"/>
    </row>
    <row r="24" spans="4:16" ht="12.75">
      <c r="D24" s="158"/>
      <c r="E24" s="123">
        <v>17</v>
      </c>
      <c r="F24" s="10"/>
      <c r="G24" s="17">
        <v>115.23</v>
      </c>
      <c r="H24" s="15"/>
      <c r="I24" s="15"/>
      <c r="J24" s="19"/>
      <c r="K24" s="7"/>
      <c r="L24" s="7"/>
      <c r="M24" s="7"/>
      <c r="N24" s="7"/>
      <c r="O24" s="7"/>
      <c r="P24" s="7"/>
    </row>
    <row r="25" spans="4:16" ht="13.5" thickBot="1">
      <c r="D25" s="159"/>
      <c r="E25" s="122">
        <v>18</v>
      </c>
      <c r="F25" s="88"/>
      <c r="G25" s="59">
        <v>19.87</v>
      </c>
      <c r="H25" s="60"/>
      <c r="I25" s="60"/>
      <c r="J25" s="58">
        <v>10.5</v>
      </c>
      <c r="K25" s="7"/>
      <c r="L25" s="7"/>
      <c r="M25" s="7"/>
      <c r="N25" s="7"/>
      <c r="O25" s="7"/>
      <c r="P25" s="7"/>
    </row>
    <row r="26" spans="4:16" ht="12.75">
      <c r="D26" s="160">
        <v>6</v>
      </c>
      <c r="E26" s="124">
        <v>19</v>
      </c>
      <c r="F26" s="112"/>
      <c r="G26" s="113">
        <v>60.6</v>
      </c>
      <c r="H26" s="114"/>
      <c r="I26" s="114"/>
      <c r="J26" s="115">
        <v>8.73</v>
      </c>
      <c r="K26" s="7"/>
      <c r="L26" s="7"/>
      <c r="M26" s="7"/>
      <c r="N26" s="7"/>
      <c r="O26" s="7"/>
      <c r="P26" s="7"/>
    </row>
    <row r="27" spans="4:16" ht="12.75">
      <c r="D27" s="158"/>
      <c r="E27" s="123">
        <v>20</v>
      </c>
      <c r="F27" s="10"/>
      <c r="G27" s="17">
        <v>125.4</v>
      </c>
      <c r="H27" s="15"/>
      <c r="I27" s="15"/>
      <c r="J27" s="19"/>
      <c r="K27" s="7"/>
      <c r="L27" s="7"/>
      <c r="M27" s="7"/>
      <c r="N27" s="7"/>
      <c r="O27" s="7"/>
      <c r="P27" s="7"/>
    </row>
    <row r="28" spans="4:16" ht="12.75">
      <c r="D28" s="158"/>
      <c r="E28" s="123">
        <v>21</v>
      </c>
      <c r="F28" s="10"/>
      <c r="G28" s="17">
        <f>53.5+100.8</f>
        <v>154.3</v>
      </c>
      <c r="H28" s="15"/>
      <c r="I28" s="15"/>
      <c r="J28" s="19">
        <v>3.26</v>
      </c>
      <c r="K28" s="7"/>
      <c r="L28" s="7"/>
      <c r="M28" s="7"/>
      <c r="N28" s="7"/>
      <c r="O28" s="7"/>
      <c r="P28" s="7"/>
    </row>
    <row r="29" spans="4:16" ht="12.75">
      <c r="D29" s="158"/>
      <c r="E29" s="123">
        <v>22</v>
      </c>
      <c r="F29" s="10"/>
      <c r="G29" s="17">
        <v>115.23</v>
      </c>
      <c r="H29" s="15"/>
      <c r="I29" s="15"/>
      <c r="J29" s="19"/>
      <c r="K29" s="7"/>
      <c r="L29" s="7"/>
      <c r="M29" s="7"/>
      <c r="N29" s="7"/>
      <c r="O29" s="7"/>
      <c r="P29" s="7"/>
    </row>
    <row r="30" spans="4:16" ht="13.5" thickBot="1">
      <c r="D30" s="126"/>
      <c r="E30" s="125">
        <v>23</v>
      </c>
      <c r="F30" s="116"/>
      <c r="G30" s="117">
        <v>27.83</v>
      </c>
      <c r="H30" s="118"/>
      <c r="I30" s="118"/>
      <c r="J30" s="119"/>
      <c r="K30" s="7"/>
      <c r="L30" s="7"/>
      <c r="M30" s="7"/>
      <c r="N30" s="7"/>
      <c r="O30" s="7"/>
      <c r="P30" s="7"/>
    </row>
    <row r="31" spans="4:16" ht="12.75">
      <c r="D31" s="157">
        <v>7</v>
      </c>
      <c r="E31" s="121">
        <v>24</v>
      </c>
      <c r="F31" s="9"/>
      <c r="G31" s="14">
        <v>60.6</v>
      </c>
      <c r="H31" s="14"/>
      <c r="I31" s="14"/>
      <c r="J31" s="18">
        <v>6.88</v>
      </c>
      <c r="K31" s="7"/>
      <c r="L31" s="7"/>
      <c r="M31" s="7"/>
      <c r="N31" s="7"/>
      <c r="O31" s="7"/>
      <c r="P31" s="7"/>
    </row>
    <row r="32" spans="4:16" ht="12.75">
      <c r="D32" s="158"/>
      <c r="E32" s="123">
        <v>25</v>
      </c>
      <c r="F32" s="10"/>
      <c r="G32" s="15">
        <v>125.4</v>
      </c>
      <c r="H32" s="15"/>
      <c r="I32" s="15"/>
      <c r="J32" s="19"/>
      <c r="K32" s="7"/>
      <c r="L32" s="7"/>
      <c r="M32" s="7"/>
      <c r="N32" s="7"/>
      <c r="O32" s="7"/>
      <c r="P32" s="7"/>
    </row>
    <row r="33" spans="4:16" ht="12.75">
      <c r="D33" s="158"/>
      <c r="E33" s="123">
        <v>26</v>
      </c>
      <c r="F33" s="10"/>
      <c r="G33" s="15">
        <f>53.5+100.8</f>
        <v>154.3</v>
      </c>
      <c r="H33" s="15"/>
      <c r="I33" s="15"/>
      <c r="J33" s="19">
        <v>2.8</v>
      </c>
      <c r="K33" s="7"/>
      <c r="L33" s="7"/>
      <c r="M33" s="7"/>
      <c r="N33" s="7"/>
      <c r="O33" s="7"/>
      <c r="P33" s="7"/>
    </row>
    <row r="34" spans="4:16" ht="12.75">
      <c r="D34" s="158"/>
      <c r="E34" s="123">
        <v>27</v>
      </c>
      <c r="F34" s="10"/>
      <c r="G34" s="15">
        <v>115.23</v>
      </c>
      <c r="H34" s="15"/>
      <c r="I34" s="15"/>
      <c r="J34" s="19"/>
      <c r="K34" s="7"/>
      <c r="L34" s="7"/>
      <c r="M34" s="7"/>
      <c r="N34" s="7"/>
      <c r="O34" s="7"/>
      <c r="P34" s="7"/>
    </row>
    <row r="35" spans="4:16" ht="13.5" thickBot="1">
      <c r="D35" s="159"/>
      <c r="E35" s="122">
        <v>28</v>
      </c>
      <c r="F35" s="88"/>
      <c r="G35" s="60">
        <v>27.83</v>
      </c>
      <c r="H35" s="60"/>
      <c r="I35" s="60"/>
      <c r="J35" s="58"/>
      <c r="K35" s="7"/>
      <c r="L35" s="7"/>
      <c r="M35" s="7"/>
      <c r="N35" s="7"/>
      <c r="O35" s="7"/>
      <c r="P35" s="7"/>
    </row>
    <row r="36" spans="4:16" ht="12.75">
      <c r="D36" s="160">
        <v>8</v>
      </c>
      <c r="E36" s="124">
        <v>29</v>
      </c>
      <c r="F36" s="112"/>
      <c r="G36" s="114">
        <v>60.6</v>
      </c>
      <c r="H36" s="114"/>
      <c r="I36" s="114"/>
      <c r="J36" s="115">
        <v>5.7</v>
      </c>
      <c r="K36" s="7"/>
      <c r="L36" s="7"/>
      <c r="M36" s="7"/>
      <c r="N36" s="7"/>
      <c r="O36" s="7"/>
      <c r="P36" s="7"/>
    </row>
    <row r="37" spans="4:16" ht="12.75">
      <c r="D37" s="158"/>
      <c r="E37" s="123">
        <v>30</v>
      </c>
      <c r="F37" s="10"/>
      <c r="G37" s="15">
        <v>125.4</v>
      </c>
      <c r="H37" s="15"/>
      <c r="I37" s="15"/>
      <c r="J37" s="19"/>
      <c r="K37" s="7"/>
      <c r="L37" s="7"/>
      <c r="M37" s="7"/>
      <c r="N37" s="7"/>
      <c r="O37" s="7"/>
      <c r="P37" s="7"/>
    </row>
    <row r="38" spans="4:16" ht="12.75">
      <c r="D38" s="158"/>
      <c r="E38" s="123">
        <v>31</v>
      </c>
      <c r="F38" s="10"/>
      <c r="G38" s="15">
        <f>53.5+100.8</f>
        <v>154.3</v>
      </c>
      <c r="H38" s="15"/>
      <c r="I38" s="15"/>
      <c r="J38" s="19">
        <v>2.15</v>
      </c>
      <c r="K38" s="7"/>
      <c r="L38" s="7"/>
      <c r="M38" s="7"/>
      <c r="N38" s="7"/>
      <c r="O38" s="7"/>
      <c r="P38" s="7"/>
    </row>
    <row r="39" spans="4:16" ht="12.75">
      <c r="D39" s="158"/>
      <c r="E39" s="123">
        <v>32</v>
      </c>
      <c r="F39" s="10"/>
      <c r="G39" s="15">
        <v>115.23</v>
      </c>
      <c r="H39" s="15"/>
      <c r="I39" s="15"/>
      <c r="J39" s="19"/>
      <c r="K39" s="7"/>
      <c r="L39" s="7"/>
      <c r="M39" s="7"/>
      <c r="N39" s="7"/>
      <c r="O39" s="7"/>
      <c r="P39" s="7"/>
    </row>
    <row r="40" spans="4:16" ht="13.5" thickBot="1">
      <c r="D40" s="126"/>
      <c r="E40" s="125">
        <v>33</v>
      </c>
      <c r="F40" s="116"/>
      <c r="G40" s="118">
        <v>27.83</v>
      </c>
      <c r="H40" s="118"/>
      <c r="I40" s="118"/>
      <c r="J40" s="119"/>
      <c r="K40" s="7"/>
      <c r="L40" s="7"/>
      <c r="M40" s="7"/>
      <c r="N40" s="7"/>
      <c r="O40" s="7"/>
      <c r="P40" s="7"/>
    </row>
    <row r="41" spans="4:16" ht="12.75">
      <c r="D41" s="157">
        <v>9</v>
      </c>
      <c r="E41" s="121">
        <v>34</v>
      </c>
      <c r="F41" s="12"/>
      <c r="G41" s="14">
        <v>29.87</v>
      </c>
      <c r="H41" s="14"/>
      <c r="I41" s="14"/>
      <c r="J41" s="18">
        <v>4.1</v>
      </c>
      <c r="K41" s="7"/>
      <c r="L41" s="7"/>
      <c r="M41" s="7"/>
      <c r="N41" s="7"/>
      <c r="O41" s="7"/>
      <c r="P41" s="7"/>
    </row>
    <row r="42" spans="4:16" ht="12.75">
      <c r="D42" s="158"/>
      <c r="E42" s="123">
        <v>35</v>
      </c>
      <c r="F42" s="85"/>
      <c r="G42" s="15">
        <v>18.4</v>
      </c>
      <c r="H42" s="15"/>
      <c r="I42" s="15"/>
      <c r="J42" s="19"/>
      <c r="K42" s="7"/>
      <c r="L42" s="7"/>
      <c r="M42" s="7"/>
      <c r="N42" s="7"/>
      <c r="O42" s="7"/>
      <c r="P42" s="7"/>
    </row>
    <row r="43" spans="4:16" ht="12.75">
      <c r="D43" s="158"/>
      <c r="E43" s="123">
        <v>36</v>
      </c>
      <c r="F43" s="85"/>
      <c r="G43" s="15">
        <f>204.13+98.25+112.5</f>
        <v>414.88</v>
      </c>
      <c r="H43" s="15"/>
      <c r="I43" s="15"/>
      <c r="J43" s="19">
        <v>1.4</v>
      </c>
      <c r="K43" s="7"/>
      <c r="L43" s="7"/>
      <c r="M43" s="7"/>
      <c r="N43" s="7"/>
      <c r="O43" s="7"/>
      <c r="P43" s="7"/>
    </row>
    <row r="44" spans="4:16" ht="13.5" thickBot="1">
      <c r="D44" s="159"/>
      <c r="E44" s="122">
        <v>37</v>
      </c>
      <c r="F44" s="92"/>
      <c r="G44" s="57">
        <v>19.4</v>
      </c>
      <c r="H44" s="57"/>
      <c r="I44" s="57"/>
      <c r="J44" s="58"/>
      <c r="K44" s="7"/>
      <c r="L44" s="7"/>
      <c r="M44" s="7"/>
      <c r="N44" s="7"/>
      <c r="O44" s="7"/>
      <c r="P44" s="7"/>
    </row>
  </sheetData>
  <mergeCells count="13">
    <mergeCell ref="D4:J4"/>
    <mergeCell ref="D6:J6"/>
    <mergeCell ref="D1:J1"/>
    <mergeCell ref="A2:J2"/>
    <mergeCell ref="D9:D10"/>
    <mergeCell ref="D41:D44"/>
    <mergeCell ref="D26:D30"/>
    <mergeCell ref="D31:D35"/>
    <mergeCell ref="D36:D40"/>
    <mergeCell ref="D13:D16"/>
    <mergeCell ref="D17:D20"/>
    <mergeCell ref="D21:D25"/>
    <mergeCell ref="D11:D12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tabSelected="1" workbookViewId="0" topLeftCell="A1">
      <selection activeCell="E15" sqref="E15"/>
    </sheetView>
  </sheetViews>
  <sheetFormatPr defaultColWidth="9.00390625" defaultRowHeight="12.75"/>
  <cols>
    <col min="2" max="2" width="10.00390625" style="0" customWidth="1"/>
    <col min="3" max="3" width="14.875" style="0" customWidth="1"/>
    <col min="4" max="4" width="15.00390625" style="0" customWidth="1"/>
    <col min="5" max="5" width="16.00390625" style="0" customWidth="1"/>
    <col min="6" max="6" width="12.375" style="0" customWidth="1"/>
  </cols>
  <sheetData>
    <row r="2" spans="2:6" ht="13.5" thickBot="1">
      <c r="B2" s="162" t="s">
        <v>3</v>
      </c>
      <c r="C2" s="162"/>
      <c r="D2" s="162"/>
      <c r="E2" s="162"/>
      <c r="F2" s="162"/>
    </row>
    <row r="3" spans="2:6" ht="34.5" thickBot="1">
      <c r="B3" s="26" t="s">
        <v>31</v>
      </c>
      <c r="C3" s="52" t="s">
        <v>66</v>
      </c>
      <c r="D3" s="52" t="s">
        <v>32</v>
      </c>
      <c r="E3" s="101" t="s">
        <v>69</v>
      </c>
      <c r="F3" s="52" t="s">
        <v>76</v>
      </c>
    </row>
    <row r="4" spans="2:6" ht="13.5" thickBot="1">
      <c r="B4" s="53" t="s">
        <v>52</v>
      </c>
      <c r="C4" s="61" t="s">
        <v>90</v>
      </c>
      <c r="D4" s="54">
        <v>771.6</v>
      </c>
      <c r="E4" s="102"/>
      <c r="F4" s="55"/>
    </row>
    <row r="5" spans="2:6" ht="13.5" thickBot="1">
      <c r="B5" s="53">
        <v>1</v>
      </c>
      <c r="C5" s="61" t="s">
        <v>90</v>
      </c>
      <c r="D5" s="54">
        <v>750</v>
      </c>
      <c r="E5" s="102"/>
      <c r="F5" s="55"/>
    </row>
    <row r="6" spans="2:6" ht="12.75">
      <c r="B6" s="165">
        <v>2</v>
      </c>
      <c r="C6" s="11" t="s">
        <v>67</v>
      </c>
      <c r="D6" s="13">
        <v>383</v>
      </c>
      <c r="E6" s="103"/>
      <c r="F6" s="18">
        <f>31.71-17.44</f>
        <v>14.27</v>
      </c>
    </row>
    <row r="7" spans="2:6" ht="13.5" thickBot="1">
      <c r="B7" s="166"/>
      <c r="C7" s="56" t="s">
        <v>68</v>
      </c>
      <c r="D7" s="57">
        <v>383</v>
      </c>
      <c r="E7" s="104"/>
      <c r="F7" s="58">
        <f>31.71/2*1.1</f>
        <v>17.4405</v>
      </c>
    </row>
    <row r="8" spans="2:6" ht="12.75">
      <c r="B8" s="167">
        <v>3</v>
      </c>
      <c r="C8" s="11" t="s">
        <v>92</v>
      </c>
      <c r="D8" s="16">
        <v>384.51</v>
      </c>
      <c r="E8" s="103"/>
      <c r="F8" s="18"/>
    </row>
    <row r="9" spans="2:6" ht="13.5" thickBot="1">
      <c r="B9" s="168"/>
      <c r="C9" s="56" t="s">
        <v>93</v>
      </c>
      <c r="D9" s="59">
        <v>384.51</v>
      </c>
      <c r="E9" s="104"/>
      <c r="F9" s="58"/>
    </row>
    <row r="10" spans="2:6" ht="12.75">
      <c r="B10" s="169">
        <v>4</v>
      </c>
      <c r="C10" s="11" t="s">
        <v>94</v>
      </c>
      <c r="D10" s="14">
        <v>384.51</v>
      </c>
      <c r="E10" s="103"/>
      <c r="F10" s="18"/>
    </row>
    <row r="11" spans="2:6" ht="13.5" thickBot="1">
      <c r="B11" s="170"/>
      <c r="C11" s="56" t="s">
        <v>95</v>
      </c>
      <c r="D11" s="60">
        <v>384.51</v>
      </c>
      <c r="E11" s="104"/>
      <c r="F11" s="58"/>
    </row>
    <row r="17" spans="1:7" ht="12.75">
      <c r="A17" s="164" t="s">
        <v>78</v>
      </c>
      <c r="B17" s="164"/>
      <c r="C17" s="164"/>
      <c r="D17" s="164"/>
      <c r="E17" s="164"/>
      <c r="F17" s="164"/>
      <c r="G17" s="100"/>
    </row>
  </sheetData>
  <mergeCells count="5">
    <mergeCell ref="B2:F2"/>
    <mergeCell ref="A17:F17"/>
    <mergeCell ref="B6:B7"/>
    <mergeCell ref="B8:B9"/>
    <mergeCell ref="B10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K88</dc:creator>
  <cp:keywords/>
  <dc:description/>
  <cp:lastModifiedBy>ikolmakova</cp:lastModifiedBy>
  <cp:lastPrinted>2006-09-06T11:55:10Z</cp:lastPrinted>
  <dcterms:created xsi:type="dcterms:W3CDTF">2005-02-09T06:24:31Z</dcterms:created>
  <dcterms:modified xsi:type="dcterms:W3CDTF">2006-09-06T12:01:04Z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